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lockStructure="1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AI3" i="2" l="1"/>
  <c r="BD15" i="2" l="1"/>
  <c r="BC15" i="2"/>
  <c r="BB15" i="2"/>
  <c r="BA15" i="2"/>
  <c r="AZ15" i="2"/>
  <c r="AY15" i="2"/>
  <c r="AX15" i="2"/>
  <c r="AT7" i="2"/>
  <c r="AG16" i="2"/>
  <c r="AF16" i="2"/>
  <c r="AD48" i="2"/>
  <c r="AC48" i="2"/>
  <c r="AB48" i="2"/>
  <c r="AA48" i="2"/>
  <c r="Z48" i="2"/>
  <c r="Y48" i="2"/>
  <c r="AC44" i="2"/>
  <c r="AB44" i="2"/>
  <c r="AA44" i="2"/>
  <c r="Z44" i="2"/>
  <c r="Y44" i="2"/>
  <c r="AZ32" i="2"/>
  <c r="AY32" i="2"/>
  <c r="AW32" i="2"/>
  <c r="AV32" i="2"/>
  <c r="AU32" i="2"/>
  <c r="AT32" i="2"/>
  <c r="BI32" i="2" s="1"/>
  <c r="AX32" i="2"/>
  <c r="AY28" i="2"/>
  <c r="AX28" i="2"/>
  <c r="AW28" i="2"/>
  <c r="AV28" i="2"/>
  <c r="AU28" i="2"/>
  <c r="AT28" i="2"/>
  <c r="AX23" i="2"/>
  <c r="AW23" i="2"/>
  <c r="AV23" i="2"/>
  <c r="AU23" i="2"/>
  <c r="AT23" i="2"/>
  <c r="BA19" i="2"/>
  <c r="AZ19" i="2"/>
  <c r="AY19" i="2"/>
  <c r="AX19" i="2"/>
  <c r="AW19" i="2"/>
  <c r="AV19" i="2"/>
  <c r="AU19" i="2"/>
  <c r="AT19" i="2"/>
  <c r="AW15" i="2"/>
  <c r="AV15" i="2"/>
  <c r="AU15" i="2"/>
  <c r="AT15" i="2"/>
  <c r="BA11" i="2"/>
  <c r="AZ11" i="2"/>
  <c r="AY11" i="2"/>
  <c r="AX11" i="2"/>
  <c r="AW11" i="2"/>
  <c r="AV11" i="2"/>
  <c r="AU11" i="2"/>
  <c r="AT11" i="2"/>
  <c r="BC7" i="2"/>
  <c r="BB7" i="2"/>
  <c r="BA7" i="2"/>
  <c r="AZ7" i="2"/>
  <c r="AY7" i="2"/>
  <c r="AX7" i="2"/>
  <c r="AW7" i="2"/>
  <c r="AV7" i="2"/>
  <c r="AU7" i="2"/>
  <c r="BI28" i="2" l="1"/>
  <c r="AM48" i="2"/>
  <c r="AM44" i="2"/>
  <c r="BI19" i="2"/>
  <c r="BI15" i="2"/>
  <c r="BI23" i="2"/>
  <c r="BI11" i="2"/>
  <c r="BI7" i="2"/>
  <c r="AD40" i="2"/>
  <c r="AC40" i="2"/>
  <c r="AB40" i="2"/>
  <c r="AA40" i="2"/>
  <c r="Z40" i="2"/>
  <c r="Y40" i="2"/>
  <c r="AI36" i="2"/>
  <c r="AH36" i="2"/>
  <c r="AG36" i="2"/>
  <c r="AF36" i="2"/>
  <c r="AE36" i="2"/>
  <c r="AD36" i="2"/>
  <c r="AC36" i="2"/>
  <c r="AB36" i="2"/>
  <c r="AA36" i="2"/>
  <c r="Z36" i="2"/>
  <c r="Y36" i="2"/>
  <c r="AF32" i="2"/>
  <c r="AE32" i="2"/>
  <c r="AD32" i="2"/>
  <c r="AC32" i="2"/>
  <c r="AB32" i="2"/>
  <c r="AA32" i="2"/>
  <c r="Z32" i="2"/>
  <c r="Y32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AC24" i="2"/>
  <c r="AB24" i="2"/>
  <c r="AA24" i="2"/>
  <c r="Z24" i="2"/>
  <c r="AM24" i="2" s="1"/>
  <c r="Y24" i="2"/>
  <c r="AF20" i="2"/>
  <c r="AE20" i="2"/>
  <c r="AD20" i="2"/>
  <c r="AC20" i="2"/>
  <c r="AB20" i="2"/>
  <c r="AA20" i="2"/>
  <c r="Z20" i="2"/>
  <c r="Y20" i="2"/>
  <c r="AE16" i="2"/>
  <c r="AD16" i="2"/>
  <c r="AC16" i="2"/>
  <c r="AB16" i="2"/>
  <c r="AA16" i="2"/>
  <c r="Z16" i="2"/>
  <c r="Y16" i="2"/>
  <c r="AI11" i="2"/>
  <c r="AH11" i="2"/>
  <c r="AG11" i="2"/>
  <c r="AF11" i="2"/>
  <c r="AE11" i="2"/>
  <c r="AD11" i="2"/>
  <c r="AC11" i="2"/>
  <c r="AB11" i="2"/>
  <c r="AA11" i="2"/>
  <c r="Z11" i="2"/>
  <c r="Y11" i="2"/>
  <c r="AG7" i="2"/>
  <c r="AF7" i="2"/>
  <c r="AE7" i="2"/>
  <c r="AD7" i="2"/>
  <c r="AC7" i="2"/>
  <c r="AB7" i="2"/>
  <c r="AA7" i="2"/>
  <c r="Z7" i="2"/>
  <c r="Y7" i="2"/>
  <c r="AM7" i="2" s="1"/>
  <c r="AM11" i="2" l="1"/>
  <c r="AM32" i="2"/>
  <c r="AM40" i="2"/>
  <c r="AM28" i="2"/>
  <c r="AM36" i="2"/>
  <c r="AM16" i="2"/>
  <c r="AM20" i="2"/>
</calcChain>
</file>

<file path=xl/comments1.xml><?xml version="1.0" encoding="utf-8"?>
<comments xmlns="http://schemas.openxmlformats.org/spreadsheetml/2006/main">
  <authors>
    <author>Автор</author>
  </authors>
  <commentList>
    <comment ref="L4" authorId="0" shapeId="0">
      <text>
        <r>
          <rPr>
            <sz val="9"/>
            <color indexed="81"/>
            <rFont val="Tahoma"/>
            <family val="2"/>
            <charset val="204"/>
          </rPr>
          <t>1</t>
        </r>
      </text>
    </comment>
    <comment ref="N4" authorId="0" shapeId="0">
      <text>
        <r>
          <rPr>
            <b/>
            <sz val="9"/>
            <color indexed="81"/>
            <rFont val="Tahoma"/>
            <family val="2"/>
            <charset val="204"/>
          </rPr>
          <t>2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3
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4
</t>
        </r>
      </text>
    </comment>
    <comment ref="S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5
</t>
        </r>
      </text>
    </comment>
    <comment ref="W11" authorId="0" shapeId="0">
      <text>
        <r>
          <rPr>
            <b/>
            <sz val="9"/>
            <color indexed="81"/>
            <rFont val="Tahoma"/>
            <family val="2"/>
            <charset val="204"/>
          </rPr>
          <t>6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7
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8
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9
</t>
        </r>
      </text>
    </comment>
    <comment ref="L1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10
</t>
        </r>
      </text>
    </comment>
    <comment ref="O14" authorId="0" shapeId="0">
      <text>
        <r>
          <rPr>
            <b/>
            <sz val="9"/>
            <color indexed="81"/>
            <rFont val="Tahoma"/>
            <family val="2"/>
            <charset val="204"/>
          </rPr>
          <t>11</t>
        </r>
      </text>
    </comment>
    <comment ref="G16" authorId="0" shapeId="0">
      <text>
        <r>
          <rPr>
            <b/>
            <sz val="9"/>
            <color indexed="81"/>
            <rFont val="Tahoma"/>
            <charset val="1"/>
          </rPr>
          <t xml:space="preserve">12
</t>
        </r>
      </text>
    </comment>
    <comment ref="C17" authorId="0" shapeId="0">
      <text>
        <r>
          <rPr>
            <b/>
            <sz val="9"/>
            <color indexed="81"/>
            <rFont val="Tahoma"/>
            <charset val="1"/>
          </rPr>
          <t xml:space="preserve">13
</t>
        </r>
      </text>
    </comment>
    <comment ref="L17" authorId="0" shapeId="0">
      <text>
        <r>
          <rPr>
            <b/>
            <sz val="9"/>
            <color indexed="81"/>
            <rFont val="Tahoma"/>
            <charset val="1"/>
          </rPr>
          <t xml:space="preserve">14
</t>
        </r>
      </text>
    </comment>
    <comment ref="D20" authorId="0" shapeId="0">
      <text>
        <r>
          <rPr>
            <b/>
            <sz val="9"/>
            <color indexed="81"/>
            <rFont val="Tahoma"/>
            <charset val="1"/>
          </rPr>
          <t xml:space="preserve">15
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16
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17
</t>
        </r>
      </text>
    </comment>
    <comment ref="C25" authorId="0" shapeId="0">
      <text>
        <r>
          <rPr>
            <b/>
            <sz val="9"/>
            <color indexed="81"/>
            <rFont val="Tahoma"/>
            <charset val="1"/>
          </rPr>
          <t xml:space="preserve">18
</t>
        </r>
      </text>
    </comment>
  </commentList>
</comments>
</file>

<file path=xl/sharedStrings.xml><?xml version="1.0" encoding="utf-8"?>
<sst xmlns="http://schemas.openxmlformats.org/spreadsheetml/2006/main" count="51" uniqueCount="51">
  <si>
    <t>бх</t>
  </si>
  <si>
    <t>IQ</t>
  </si>
  <si>
    <t xml:space="preserve">    Рейтинг интернет-браузеров по сентябрь </t>
  </si>
  <si>
    <t xml:space="preserve">     5.3%</t>
  </si>
  <si>
    <t xml:space="preserve">    16.3%</t>
  </si>
  <si>
    <t xml:space="preserve">          </t>
  </si>
  <si>
    <t>MS Internet Explorer</t>
  </si>
  <si>
    <t>Firefox</t>
  </si>
  <si>
    <t>Google Chrome</t>
  </si>
  <si>
    <t>Safari</t>
  </si>
  <si>
    <t>Other</t>
  </si>
  <si>
    <t>31.2%</t>
  </si>
  <si>
    <t xml:space="preserve"> 29.6%</t>
  </si>
  <si>
    <t xml:space="preserve"> 6.8%</t>
  </si>
  <si>
    <t xml:space="preserve">    25.4%     </t>
  </si>
  <si>
    <t>Диаграмма годового кол-ва осадков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</si>
  <si>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</si>
  <si>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</si>
  <si>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</si>
  <si>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</si>
  <si>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</si>
  <si>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</si>
  <si>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</si>
  <si>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</si>
  <si>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</si>
  <si>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</si>
  <si>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</si>
  <si>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По вертикали</t>
  </si>
  <si>
    <t>1. Тонкая наружная ткань кожи </t>
  </si>
  <si>
    <t xml:space="preserve">4. Этот тупичок толстой кишки не участвует в пищеварении, </t>
  </si>
  <si>
    <t>но, возможно, нужен для хранения полезных бактерий и защиты от вредных микробов</t>
  </si>
  <si>
    <t>5. Отвечает за равновесие и координацию тела</t>
  </si>
  <si>
    <t>6. Сердце - это мышечный … что </t>
  </si>
  <si>
    <t>9. Какой тип движения толкает пищу по кишечнику</t>
  </si>
  <si>
    <t>2. Именно эта часть мышцы активно сокращается, создавая тянущую силу </t>
  </si>
  <si>
    <t>10. Как называются мешочки, образующие легкие</t>
  </si>
  <si>
    <t>11. Какая часть клетки вырабатывает энергию </t>
  </si>
  <si>
    <t>12. Эти твердые роговые пластинки находятся в 20 разных местах твоего тела </t>
  </si>
  <si>
    <t>16. Толстая часть кожи, в которой находятся кровеносные сосуды, корни волос, нервные окончания </t>
  </si>
  <si>
    <t>17. Он прогрызает длинные ходы в коже, от чего она чешется. Кто он </t>
  </si>
  <si>
    <t>По горизонтали</t>
  </si>
  <si>
    <t>3. В какой жидкости плавают клеточные структуры</t>
  </si>
  <si>
    <t>7. Эти пузырьки - пищеварительная система клетки</t>
  </si>
  <si>
    <t>8. Часть мозга, контролирует голод, жажду, температуру тела</t>
  </si>
  <si>
    <t>13. Клетка, защищающая организм от бактерий и вирусов</t>
  </si>
  <si>
    <t>14. Эти штуки вроде пальмовых стволов торчат из твоей кожи</t>
  </si>
  <si>
    <t>15. Язык проталкивает сюда пережёванную, смоченную</t>
  </si>
  <si>
    <t xml:space="preserve"> слюной пищу</t>
  </si>
  <si>
    <t>18. Пища перемешивается здесь примерно 3 часа</t>
  </si>
  <si>
    <t>Выполнил Романенко В. 8б</t>
  </si>
  <si>
    <t>Тема: "Анатомия"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</si>
</sst>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"/>
      <color indexed="81"/>
      <name val="Tahoma"/>
      <charset val="1"/>
    </font>
    <font>
      <b/>
      <i/>
      <sz val="14"/>
      <color rgb="FF000000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0" xfId="1"/>
    <xf numFmtId="9" fontId="0" fillId="0" borderId="0" xfId="0" applyNumberFormat="1"/>
    <xf numFmtId="9" fontId="2" fillId="0" borderId="0" xfId="2" applyNumberFormat="1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0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0" xfId="0" applyFont="1" applyFill="1" applyBorder="1"/>
    <xf numFmtId="0" fontId="6" fillId="0" borderId="0" xfId="0" applyFont="1"/>
    <xf numFmtId="0" fontId="7" fillId="0" borderId="0" xfId="0" applyFont="1"/>
    <xf numFmtId="0" fontId="10" fillId="3" borderId="5" xfId="0" applyFont="1" applyFill="1" applyBorder="1"/>
    <xf numFmtId="0" fontId="0" fillId="0" borderId="0" xfId="0" applyBorder="1"/>
    <xf numFmtId="0" fontId="0" fillId="4" borderId="0" xfId="0" applyFill="1"/>
    <xf numFmtId="0" fontId="8" fillId="6" borderId="0" xfId="0" applyFont="1" applyFill="1"/>
    <xf numFmtId="0" fontId="0" fillId="6" borderId="0" xfId="0" applyFill="1"/>
    <xf numFmtId="0" fontId="9" fillId="6" borderId="0" xfId="0" applyFont="1" applyFill="1"/>
    <xf numFmtId="0" fontId="0" fillId="0" borderId="0" xfId="0" applyFill="1"/>
    <xf numFmtId="0" fontId="0" fillId="5" borderId="0" xfId="0" applyFill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Плохой" xfId="1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Лист1!$B$3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Лист1!$A$4:$A$10</c:f>
              <c:strCache>
                <c:ptCount val="7"/>
                <c:pt idx="0">
                  <c:v>MS Internet Explorer</c:v>
                </c:pt>
                <c:pt idx="1">
                  <c:v>Firefox</c:v>
                </c:pt>
                <c:pt idx="2">
                  <c:v>Google Chrome</c:v>
                </c:pt>
                <c:pt idx="3">
                  <c:v>Safari</c:v>
                </c:pt>
                <c:pt idx="4">
                  <c:v>Other</c:v>
                </c:pt>
                <c:pt idx="5">
                  <c:v>бх</c:v>
                </c:pt>
                <c:pt idx="6">
                  <c:v>IQ</c:v>
                </c:pt>
              </c:strCache>
            </c:strRef>
          </c:cat>
          <c:val>
            <c:numRef>
              <c:f>Лист1!$B$4:$B$10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0.11</c:v>
                </c:pt>
                <c:pt idx="5">
                  <c:v>0.03</c:v>
                </c:pt>
                <c:pt idx="6">
                  <c:v>0.02</c:v>
                </c:pt>
              </c:numCache>
            </c:numRef>
          </c:val>
        </c:ser>
        <c:ser>
          <c:idx val="1"/>
          <c:order val="1"/>
          <c:tx>
            <c:strRef>
              <c:f>Лист1!$C$3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Лист1!$A$4:$A$10</c:f>
              <c:strCache>
                <c:ptCount val="7"/>
                <c:pt idx="0">
                  <c:v>MS Internet Explorer</c:v>
                </c:pt>
                <c:pt idx="1">
                  <c:v>Firefox</c:v>
                </c:pt>
                <c:pt idx="2">
                  <c:v>Google Chrome</c:v>
                </c:pt>
                <c:pt idx="3">
                  <c:v>Safari</c:v>
                </c:pt>
                <c:pt idx="4">
                  <c:v>Other</c:v>
                </c:pt>
                <c:pt idx="5">
                  <c:v>бх</c:v>
                </c:pt>
                <c:pt idx="6">
                  <c:v>IQ</c:v>
                </c:pt>
              </c:strCache>
            </c:strRef>
          </c:cat>
          <c:val>
            <c:numRef>
              <c:f>Лист1!$C$4:$C$10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0.17</c:v>
                </c:pt>
                <c:pt idx="4">
                  <c:v>0.03</c:v>
                </c:pt>
                <c:pt idx="5">
                  <c:v>0.4</c:v>
                </c:pt>
                <c:pt idx="6">
                  <c:v>0.08</c:v>
                </c:pt>
              </c:numCache>
            </c:numRef>
          </c:val>
        </c:ser>
        <c:ser>
          <c:idx val="2"/>
          <c:order val="2"/>
          <c:tx>
            <c:strRef>
              <c:f>Лист1!$D$3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Лист1!$A$4:$A$10</c:f>
              <c:strCache>
                <c:ptCount val="7"/>
                <c:pt idx="0">
                  <c:v>MS Internet Explorer</c:v>
                </c:pt>
                <c:pt idx="1">
                  <c:v>Firefox</c:v>
                </c:pt>
                <c:pt idx="2">
                  <c:v>Google Chrome</c:v>
                </c:pt>
                <c:pt idx="3">
                  <c:v>Safari</c:v>
                </c:pt>
                <c:pt idx="4">
                  <c:v>Other</c:v>
                </c:pt>
                <c:pt idx="5">
                  <c:v>бх</c:v>
                </c:pt>
                <c:pt idx="6">
                  <c:v>IQ</c:v>
                </c:pt>
              </c:strCache>
            </c:strRef>
          </c:cat>
          <c:val>
            <c:numRef>
              <c:f>Лист1!$D$4:$D$10</c:f>
              <c:numCache>
                <c:formatCode>0%</c:formatCode>
                <c:ptCount val="7"/>
                <c:pt idx="0">
                  <c:v>0.03</c:v>
                </c:pt>
                <c:pt idx="1">
                  <c:v>0.21</c:v>
                </c:pt>
                <c:pt idx="2">
                  <c:v>0.18</c:v>
                </c:pt>
                <c:pt idx="3">
                  <c:v>0.08</c:v>
                </c:pt>
                <c:pt idx="4">
                  <c:v>0.31</c:v>
                </c:pt>
                <c:pt idx="5">
                  <c:v>0.34</c:v>
                </c:pt>
                <c:pt idx="6">
                  <c:v>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7181680"/>
        <c:axId val="207182240"/>
        <c:axId val="0"/>
      </c:bar3DChart>
      <c:catAx>
        <c:axId val="207181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7182240"/>
        <c:crosses val="autoZero"/>
        <c:auto val="1"/>
        <c:lblAlgn val="ctr"/>
        <c:lblOffset val="100"/>
        <c:noMultiLvlLbl val="0"/>
      </c:catAx>
      <c:valAx>
        <c:axId val="207182240"/>
        <c:scaling>
          <c:orientation val="minMax"/>
        </c:scaling>
        <c:delete val="0"/>
        <c:axPos val="l"/>
        <c:majorGridlines/>
        <c:title>
          <c:overlay val="0"/>
        </c:title>
        <c:numFmt formatCode="0%" sourceLinked="1"/>
        <c:majorTickMark val="none"/>
        <c:minorTickMark val="none"/>
        <c:tickLblPos val="nextTo"/>
        <c:crossAx val="207181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>
            <a:solidFill>
              <a:srgbClr val="FFFFFF">
                <a:alpha val="57647"/>
              </a:srgbClr>
            </a:solidFill>
            <a:prstDash val="solid"/>
          </a:ln>
        </c:spPr>
      </c:dTable>
    </c:plotArea>
    <c:plotVisOnly val="1"/>
    <c:dispBlanksAs val="gap"/>
    <c:showDLblsOverMax val="0"/>
  </c:chart>
  <c:spPr>
    <a:solidFill>
      <a:schemeClr val="tx1"/>
    </a:solidFill>
    <a:ln>
      <a:solidFill>
        <a:schemeClr val="accent6">
          <a:lumMod val="75000"/>
        </a:schemeClr>
      </a:solidFill>
    </a:ln>
    <a:effectLst>
      <a:glow rad="228600">
        <a:schemeClr val="accent5">
          <a:satMod val="175000"/>
          <a:alpha val="40000"/>
        </a:schemeClr>
      </a:glow>
    </a:effectLst>
  </c:spPr>
  <c:txPr>
    <a:bodyPr/>
    <a:lstStyle/>
    <a:p>
      <a:pPr>
        <a:defRPr>
          <a:effectLst>
            <a:glow rad="101600">
              <a:schemeClr val="accent3">
                <a:satMod val="175000"/>
                <a:alpha val="40000"/>
              </a:schemeClr>
            </a:glow>
          </a:effectLst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Диаграмма годового кол-ва осадков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1438211055376108E-2"/>
          <c:y val="0.1555870587347975"/>
          <c:w val="0.69263772085200115"/>
          <c:h val="0.67714332473911631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Лист3!$B$2:$L$2</c:f>
              <c:strCache>
                <c:ptCount val="11"/>
                <c:pt idx="0">
                  <c:v>Февраль</c:v>
                </c:pt>
                <c:pt idx="1">
                  <c:v>Март</c:v>
                </c:pt>
                <c:pt idx="2">
                  <c:v>Апрель</c:v>
                </c:pt>
                <c:pt idx="3">
                  <c:v>Май</c:v>
                </c:pt>
                <c:pt idx="4">
                  <c:v>Июнь</c:v>
                </c:pt>
                <c:pt idx="5">
                  <c:v>Июль</c:v>
                </c:pt>
                <c:pt idx="6">
                  <c:v>Август</c:v>
                </c:pt>
                <c:pt idx="7">
                  <c:v>Сентябрь</c:v>
                </c:pt>
                <c:pt idx="8">
                  <c:v>Октябрь</c:v>
                </c:pt>
                <c:pt idx="9">
                  <c:v>Ноябрь</c:v>
                </c:pt>
                <c:pt idx="10">
                  <c:v>Декабрь</c:v>
                </c:pt>
              </c:strCache>
            </c:strRef>
          </c:cat>
          <c:val>
            <c:numRef>
              <c:f>Лист3!$B$3:$L$3</c:f>
              <c:numCache>
                <c:formatCode>General</c:formatCode>
                <c:ptCount val="11"/>
                <c:pt idx="0">
                  <c:v>15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  <c:pt idx="4">
                  <c:v>26</c:v>
                </c:pt>
                <c:pt idx="5">
                  <c:v>29</c:v>
                </c:pt>
                <c:pt idx="6">
                  <c:v>38</c:v>
                </c:pt>
                <c:pt idx="7">
                  <c:v>60</c:v>
                </c:pt>
                <c:pt idx="8">
                  <c:v>72</c:v>
                </c:pt>
                <c:pt idx="9">
                  <c:v>50</c:v>
                </c:pt>
                <c:pt idx="10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9518648070692499"/>
          <c:y val="0.20481024745047585"/>
          <c:w val="0.15818465980977331"/>
          <c:h val="0.64611920210713314"/>
        </c:manualLayout>
      </c:layout>
      <c:overlay val="0"/>
      <c:txPr>
        <a:bodyPr/>
        <a:lstStyle/>
        <a:p>
          <a:pPr>
            <a:defRPr sz="1600" b="1" i="1" u="none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2</xdr:row>
      <xdr:rowOff>85725</xdr:rowOff>
    </xdr:from>
    <xdr:to>
      <xdr:col>23</xdr:col>
      <xdr:colOff>285750</xdr:colOff>
      <xdr:row>32</xdr:row>
      <xdr:rowOff>47624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76200</xdr:colOff>
      <xdr:row>15</xdr:row>
      <xdr:rowOff>114300</xdr:rowOff>
    </xdr:from>
    <xdr:to>
      <xdr:col>23</xdr:col>
      <xdr:colOff>258983</xdr:colOff>
      <xdr:row>22</xdr:row>
      <xdr:rowOff>48612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048000"/>
          <a:ext cx="2249708" cy="1267812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24</xdr:row>
      <xdr:rowOff>152400</xdr:rowOff>
    </xdr:from>
    <xdr:to>
      <xdr:col>15</xdr:col>
      <xdr:colOff>133350</xdr:colOff>
      <xdr:row>32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3675" y="4800600"/>
          <a:ext cx="1828800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3</xdr:row>
      <xdr:rowOff>0</xdr:rowOff>
    </xdr:from>
    <xdr:to>
      <xdr:col>9</xdr:col>
      <xdr:colOff>123824</xdr:colOff>
      <xdr:row>12</xdr:row>
      <xdr:rowOff>104576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29" t="9795"/>
        <a:stretch/>
      </xdr:blipFill>
      <xdr:spPr>
        <a:xfrm>
          <a:off x="85725" y="638175"/>
          <a:ext cx="2695574" cy="1819076"/>
        </a:xfrm>
        <a:prstGeom prst="rect">
          <a:avLst/>
        </a:prstGeom>
      </xdr:spPr>
    </xdr:pic>
    <xdr:clientData/>
  </xdr:twoCellAnchor>
  <xdr:twoCellAnchor editAs="oneCell">
    <xdr:from>
      <xdr:col>15</xdr:col>
      <xdr:colOff>247650</xdr:colOff>
      <xdr:row>24</xdr:row>
      <xdr:rowOff>57150</xdr:rowOff>
    </xdr:from>
    <xdr:to>
      <xdr:col>23</xdr:col>
      <xdr:colOff>476250</xdr:colOff>
      <xdr:row>35</xdr:row>
      <xdr:rowOff>206207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51" r="21390"/>
        <a:stretch/>
      </xdr:blipFill>
      <xdr:spPr>
        <a:xfrm>
          <a:off x="4676775" y="4705350"/>
          <a:ext cx="2590800" cy="2244557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29</xdr:row>
      <xdr:rowOff>123824</xdr:rowOff>
    </xdr:from>
    <xdr:to>
      <xdr:col>7</xdr:col>
      <xdr:colOff>200272</xdr:colOff>
      <xdr:row>39</xdr:row>
      <xdr:rowOff>142874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724524"/>
          <a:ext cx="2133847" cy="1971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3</xdr:row>
      <xdr:rowOff>33337</xdr:rowOff>
    </xdr:from>
    <xdr:to>
      <xdr:col>22</xdr:col>
      <xdr:colOff>390525</xdr:colOff>
      <xdr:row>31</xdr:row>
      <xdr:rowOff>161925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!@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G12" sqref="G12"/>
    </sheetView>
  </sheetViews>
  <sheetFormatPr defaultRowHeight="15" x14ac:dyDescent="0.25"/>
  <sheetData>
    <row r="1" spans="1:4" x14ac:dyDescent="0.25">
      <c r="A1" s="1" t="s">
        <v>2</v>
      </c>
      <c r="B1" s="1"/>
    </row>
    <row r="3" spans="1:4" x14ac:dyDescent="0.25">
      <c r="B3">
        <v>2015</v>
      </c>
      <c r="C3">
        <v>2016</v>
      </c>
      <c r="D3">
        <v>2017</v>
      </c>
    </row>
    <row r="4" spans="1:4" x14ac:dyDescent="0.25">
      <c r="A4" t="s">
        <v>6</v>
      </c>
      <c r="B4" s="2" t="s">
        <v>11</v>
      </c>
      <c r="C4" s="2" t="s">
        <v>3</v>
      </c>
      <c r="D4" s="2">
        <v>0.03</v>
      </c>
    </row>
    <row r="5" spans="1:4" x14ac:dyDescent="0.25">
      <c r="A5" t="s">
        <v>7</v>
      </c>
      <c r="B5" s="2" t="s">
        <v>14</v>
      </c>
      <c r="C5" s="2" t="s">
        <v>4</v>
      </c>
      <c r="D5" s="2">
        <v>0.21</v>
      </c>
    </row>
    <row r="6" spans="1:4" x14ac:dyDescent="0.25">
      <c r="A6" t="s">
        <v>8</v>
      </c>
      <c r="B6" s="2" t="s">
        <v>12</v>
      </c>
      <c r="C6" s="2" t="s">
        <v>13</v>
      </c>
      <c r="D6" s="2">
        <v>0.18</v>
      </c>
    </row>
    <row r="7" spans="1:4" x14ac:dyDescent="0.25">
      <c r="A7" t="s">
        <v>9</v>
      </c>
      <c r="B7" s="2">
        <v>0.12</v>
      </c>
      <c r="C7" s="2">
        <v>0.17</v>
      </c>
      <c r="D7" s="2">
        <v>0.08</v>
      </c>
    </row>
    <row r="8" spans="1:4" x14ac:dyDescent="0.25">
      <c r="A8" t="s">
        <v>10</v>
      </c>
      <c r="B8" s="2">
        <v>0.11</v>
      </c>
      <c r="C8" s="2">
        <v>0.03</v>
      </c>
      <c r="D8" s="2">
        <v>0.31</v>
      </c>
    </row>
    <row r="9" spans="1:4" x14ac:dyDescent="0.25">
      <c r="A9" t="s">
        <v>0</v>
      </c>
      <c r="B9" s="2">
        <v>0.03</v>
      </c>
      <c r="C9" s="2">
        <v>0.4</v>
      </c>
      <c r="D9" s="2">
        <v>0.34</v>
      </c>
    </row>
    <row r="10" spans="1:4" x14ac:dyDescent="0.25">
      <c r="A10" t="s">
        <v>1</v>
      </c>
      <c r="B10" s="2">
        <v>0.02</v>
      </c>
      <c r="C10" s="3">
        <v>0.08</v>
      </c>
      <c r="D10" s="2">
        <v>0.16</v>
      </c>
    </row>
    <row r="11" spans="1:4" x14ac:dyDescent="0.25">
      <c r="B11" s="2"/>
    </row>
  </sheetData>
  <hyperlinks>
    <hyperlink ref="C10" r:id="rId1" display="!@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BN48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23" width="4.42578125" customWidth="1"/>
    <col min="25" max="67" width="4.42578125" customWidth="1"/>
  </cols>
  <sheetData>
    <row r="1" spans="3:66" ht="21" customHeight="1" x14ac:dyDescent="0.25">
      <c r="N1" s="28" t="s">
        <v>50</v>
      </c>
      <c r="O1" s="28"/>
      <c r="P1" s="28"/>
      <c r="Q1" s="28"/>
      <c r="R1" s="28"/>
      <c r="S1" s="28"/>
      <c r="T1" s="28"/>
      <c r="U1" s="28"/>
      <c r="V1" s="28"/>
    </row>
    <row r="2" spans="3:66" x14ac:dyDescent="0.25">
      <c r="N2" s="28"/>
      <c r="O2" s="28"/>
      <c r="P2" s="28"/>
      <c r="Q2" s="28"/>
      <c r="R2" s="28"/>
      <c r="S2" s="28"/>
      <c r="T2" s="28"/>
      <c r="U2" s="28"/>
      <c r="V2" s="28"/>
    </row>
    <row r="3" spans="3:66" ht="20.25" x14ac:dyDescent="0.3">
      <c r="Y3" s="17" t="s">
        <v>27</v>
      </c>
      <c r="AI3" s="26" t="str">
        <f>IF(AND(AM7="правильно",AM11="правильно",AM16="правильно",AM20="правильно",AM24="правильно",AM28="правильно",AM32="правильно",AM36="правильно",AM40="правильно",AM44="правильно",AM48="правильно",BI7="правильно",BI11="правильно",BI15="правильно",BI19="правильно",BI23="правильно",BI28="правильно",BI32="правильно"),"все сделано","не доделано")</f>
        <v>не доделано</v>
      </c>
      <c r="AJ3" s="26"/>
      <c r="AK3" s="26"/>
      <c r="AL3" s="26"/>
      <c r="AM3" s="26"/>
      <c r="AN3" s="26"/>
      <c r="AO3" s="26"/>
      <c r="AP3" s="26"/>
      <c r="AQ3" s="26"/>
      <c r="AT3" s="16" t="s">
        <v>40</v>
      </c>
    </row>
    <row r="4" spans="3:66" x14ac:dyDescent="0.25">
      <c r="L4" s="7"/>
      <c r="N4" s="7"/>
      <c r="AI4" s="26"/>
      <c r="AJ4" s="26"/>
      <c r="AK4" s="26"/>
      <c r="AL4" s="26"/>
      <c r="AM4" s="26"/>
      <c r="AN4" s="26"/>
      <c r="AO4" s="26"/>
      <c r="AP4" s="26"/>
      <c r="AQ4" s="26"/>
    </row>
    <row r="5" spans="3:66" x14ac:dyDescent="0.25">
      <c r="C5" s="6" t="s">
        <v>5</v>
      </c>
      <c r="D5" s="6"/>
      <c r="E5" s="6"/>
      <c r="L5" s="8"/>
      <c r="N5" s="7"/>
      <c r="Y5" s="21" t="s">
        <v>28</v>
      </c>
      <c r="Z5" s="22"/>
      <c r="AA5" s="22"/>
      <c r="AB5" s="22"/>
      <c r="AC5" s="22"/>
      <c r="AD5" s="22"/>
      <c r="AE5" s="22"/>
      <c r="AT5" s="21" t="s">
        <v>41</v>
      </c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</row>
    <row r="6" spans="3:66" x14ac:dyDescent="0.25">
      <c r="C6" s="6"/>
      <c r="E6" s="6"/>
      <c r="F6" s="4"/>
      <c r="J6" s="11"/>
      <c r="K6" s="7"/>
      <c r="L6" s="7"/>
      <c r="M6" s="12"/>
      <c r="N6" s="7"/>
      <c r="O6" s="10"/>
      <c r="P6" s="12"/>
      <c r="Q6" s="7"/>
      <c r="R6" s="13"/>
      <c r="S6" s="7"/>
      <c r="T6" s="10"/>
    </row>
    <row r="7" spans="3:66" x14ac:dyDescent="0.25">
      <c r="C7" s="6"/>
      <c r="D7" s="6"/>
      <c r="E7" s="6"/>
      <c r="F7" s="4"/>
      <c r="L7" s="9"/>
      <c r="N7" s="7"/>
      <c r="Q7" s="7"/>
      <c r="S7" s="7"/>
      <c r="Y7" s="20">
        <f>L4</f>
        <v>0</v>
      </c>
      <c r="Z7" s="20">
        <f>L5</f>
        <v>0</v>
      </c>
      <c r="AA7" s="20">
        <f>L6</f>
        <v>0</v>
      </c>
      <c r="AB7" s="20">
        <f>L7</f>
        <v>0</v>
      </c>
      <c r="AC7" s="20">
        <f>L8</f>
        <v>0</v>
      </c>
      <c r="AD7" s="20">
        <f>L9</f>
        <v>0</v>
      </c>
      <c r="AE7" s="20">
        <f>L10</f>
        <v>0</v>
      </c>
      <c r="AF7" s="20">
        <f>L11</f>
        <v>0</v>
      </c>
      <c r="AG7" s="20">
        <f>L12</f>
        <v>0</v>
      </c>
      <c r="AM7" s="25" t="str">
        <f>IF(AND(Y7="э",Z7="п",AA7="и",AB7="д",AC7="е",AD7="р",AE7="м",AF7="и",AG7="с"),"Правильно","Не правильно")</f>
        <v>Не правильно</v>
      </c>
      <c r="AN7" s="25"/>
      <c r="AO7" s="25"/>
      <c r="AP7" s="25"/>
      <c r="AQ7" s="25"/>
      <c r="AR7" s="25"/>
      <c r="AT7" s="20">
        <f t="shared" ref="AT7:BC7" si="0">K6</f>
        <v>0</v>
      </c>
      <c r="AU7" s="20">
        <f t="shared" si="0"/>
        <v>0</v>
      </c>
      <c r="AV7" s="20">
        <f t="shared" si="0"/>
        <v>0</v>
      </c>
      <c r="AW7" s="20">
        <f t="shared" si="0"/>
        <v>0</v>
      </c>
      <c r="AX7" s="20">
        <f t="shared" si="0"/>
        <v>0</v>
      </c>
      <c r="AY7" s="20">
        <f t="shared" si="0"/>
        <v>0</v>
      </c>
      <c r="AZ7" s="20">
        <f t="shared" si="0"/>
        <v>0</v>
      </c>
      <c r="BA7" s="20">
        <f t="shared" si="0"/>
        <v>0</v>
      </c>
      <c r="BB7" s="20">
        <f t="shared" si="0"/>
        <v>0</v>
      </c>
      <c r="BC7" s="20">
        <f t="shared" si="0"/>
        <v>0</v>
      </c>
      <c r="BI7" s="25" t="str">
        <f>IF(AND(AT7="ц",AU7="и",AV7="т",AW7="о",AX7="п",AY7="л",AZ7="а",BA7="з",BB7="м",BC7="а"),"Правильно","Не правильно")</f>
        <v>Не правильно</v>
      </c>
      <c r="BJ7" s="25"/>
      <c r="BK7" s="25"/>
      <c r="BL7" s="25"/>
      <c r="BM7" s="25"/>
      <c r="BN7" s="25"/>
    </row>
    <row r="8" spans="3:66" x14ac:dyDescent="0.25">
      <c r="C8" s="6"/>
      <c r="D8" s="6"/>
      <c r="E8" s="6"/>
      <c r="F8" s="4"/>
      <c r="L8" s="7"/>
      <c r="N8" s="7"/>
      <c r="Q8" s="7"/>
      <c r="S8" s="7"/>
    </row>
    <row r="9" spans="3:66" x14ac:dyDescent="0.25">
      <c r="C9" s="6"/>
      <c r="D9" s="6"/>
      <c r="E9" s="6"/>
      <c r="F9" s="4"/>
      <c r="L9" s="7"/>
      <c r="N9" s="7"/>
      <c r="Q9" s="7"/>
      <c r="S9" s="7"/>
      <c r="Y9" s="21" t="s">
        <v>34</v>
      </c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T9" s="21" t="s">
        <v>42</v>
      </c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</row>
    <row r="10" spans="3:66" x14ac:dyDescent="0.25">
      <c r="C10" s="6"/>
      <c r="D10" s="6"/>
      <c r="E10" s="6"/>
      <c r="F10" s="5"/>
      <c r="L10" s="7"/>
      <c r="N10" s="7"/>
      <c r="Q10" s="7"/>
      <c r="S10" s="7"/>
    </row>
    <row r="11" spans="3:66" x14ac:dyDescent="0.25">
      <c r="G11" s="2"/>
      <c r="L11" s="7"/>
      <c r="N11" s="7"/>
      <c r="Q11" s="8"/>
      <c r="S11" s="8"/>
      <c r="W11" s="7"/>
      <c r="Y11" s="20">
        <f>N4</f>
        <v>0</v>
      </c>
      <c r="Z11" s="20">
        <f>N5</f>
        <v>0</v>
      </c>
      <c r="AA11" s="20">
        <f>N6</f>
        <v>0</v>
      </c>
      <c r="AB11" s="20">
        <f>N7</f>
        <v>0</v>
      </c>
      <c r="AC11" s="20">
        <f>N8</f>
        <v>0</v>
      </c>
      <c r="AD11" s="20">
        <f>N9</f>
        <v>0</v>
      </c>
      <c r="AE11" s="20">
        <f>N10</f>
        <v>0</v>
      </c>
      <c r="AF11" s="20">
        <f>N11</f>
        <v>0</v>
      </c>
      <c r="AG11" s="20">
        <f>N12</f>
        <v>0</v>
      </c>
      <c r="AH11" s="20">
        <f>N13</f>
        <v>0</v>
      </c>
      <c r="AI11" s="20">
        <f>N14</f>
        <v>0</v>
      </c>
      <c r="AM11" s="25" t="str">
        <f>IF(AND(Y11="м",Z11="и",AA11="о",AB11="ф",AC11="и",AD11="б",AE11="р",AF11="и",AG11="л",AH11="л",AI11="а"),"Правильно","Не правильно")</f>
        <v>Не правильно</v>
      </c>
      <c r="AN11" s="25"/>
      <c r="AO11" s="25"/>
      <c r="AP11" s="25"/>
      <c r="AQ11" s="25"/>
      <c r="AR11" s="25"/>
      <c r="AT11" s="20">
        <f t="shared" ref="AT11:BA11" si="1">P12</f>
        <v>0</v>
      </c>
      <c r="AU11" s="20">
        <f t="shared" si="1"/>
        <v>0</v>
      </c>
      <c r="AV11" s="20">
        <f t="shared" si="1"/>
        <v>0</v>
      </c>
      <c r="AW11" s="20">
        <f t="shared" si="1"/>
        <v>0</v>
      </c>
      <c r="AX11" s="20">
        <f t="shared" si="1"/>
        <v>0</v>
      </c>
      <c r="AY11" s="20">
        <f t="shared" si="1"/>
        <v>0</v>
      </c>
      <c r="AZ11" s="20">
        <f t="shared" si="1"/>
        <v>0</v>
      </c>
      <c r="BA11" s="20">
        <f t="shared" si="1"/>
        <v>0</v>
      </c>
      <c r="BI11" s="25" t="str">
        <f>IF(AND(AT11="л",AU11="и",AV11="з",AW11="о",AX11="с",AY11="о",AZ11="м",BA11="а"),"Правильно","Не правильно")</f>
        <v>Не правильно</v>
      </c>
      <c r="BJ11" s="25"/>
      <c r="BK11" s="25"/>
      <c r="BL11" s="25"/>
      <c r="BM11" s="25"/>
      <c r="BN11" s="25"/>
    </row>
    <row r="12" spans="3:66" x14ac:dyDescent="0.25">
      <c r="L12" s="7"/>
      <c r="N12" s="7"/>
      <c r="P12" s="7"/>
      <c r="Q12" s="7"/>
      <c r="R12" s="7"/>
      <c r="S12" s="7"/>
      <c r="T12" s="7"/>
      <c r="U12" s="7"/>
      <c r="V12" s="12"/>
      <c r="W12" s="7"/>
    </row>
    <row r="13" spans="3:66" x14ac:dyDescent="0.25">
      <c r="N13" s="8"/>
      <c r="Q13" s="14"/>
      <c r="S13" s="9"/>
      <c r="W13" s="7"/>
      <c r="Y13" s="21" t="s">
        <v>29</v>
      </c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T13" s="21" t="s">
        <v>43</v>
      </c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</row>
    <row r="14" spans="3:66" ht="15.75" x14ac:dyDescent="0.25">
      <c r="G14" s="7"/>
      <c r="H14" s="12"/>
      <c r="I14" s="7"/>
      <c r="J14" s="10"/>
      <c r="K14" s="12"/>
      <c r="L14" s="7"/>
      <c r="M14" s="10"/>
      <c r="N14" s="12"/>
      <c r="O14" s="7"/>
      <c r="P14" s="10"/>
      <c r="Q14" s="7"/>
      <c r="W14" s="7"/>
      <c r="Y14" s="23" t="s">
        <v>30</v>
      </c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</row>
    <row r="15" spans="3:66" x14ac:dyDescent="0.25">
      <c r="I15" s="7"/>
      <c r="L15" s="7"/>
      <c r="O15" s="7"/>
      <c r="W15" s="7"/>
      <c r="AT15" s="20">
        <f t="shared" ref="AT15:BD15" si="2">G14</f>
        <v>0</v>
      </c>
      <c r="AU15" s="20">
        <f t="shared" si="2"/>
        <v>0</v>
      </c>
      <c r="AV15" s="20">
        <f t="shared" si="2"/>
        <v>0</v>
      </c>
      <c r="AW15" s="20">
        <f t="shared" si="2"/>
        <v>0</v>
      </c>
      <c r="AX15" s="20">
        <f t="shared" si="2"/>
        <v>0</v>
      </c>
      <c r="AY15" s="20">
        <f t="shared" si="2"/>
        <v>0</v>
      </c>
      <c r="AZ15" s="20">
        <f t="shared" si="2"/>
        <v>0</v>
      </c>
      <c r="BA15" s="20">
        <f t="shared" si="2"/>
        <v>0</v>
      </c>
      <c r="BB15" s="20">
        <f t="shared" si="2"/>
        <v>0</v>
      </c>
      <c r="BC15" s="20">
        <f t="shared" si="2"/>
        <v>0</v>
      </c>
      <c r="BD15" s="20">
        <f t="shared" si="2"/>
        <v>0</v>
      </c>
      <c r="BI15" s="25" t="str">
        <f>IF(AND(AT15="г",AU15="и",AV15="п",AW15="о",AX15="т",AY15="а",AZ15="л",BA15="а",BB15="м",BC15="у",BD15="с"),"Правильно","Не правильно")</f>
        <v>Не правильно</v>
      </c>
      <c r="BJ15" s="25"/>
      <c r="BK15" s="25"/>
      <c r="BL15" s="25"/>
      <c r="BM15" s="25"/>
      <c r="BN15" s="25"/>
    </row>
    <row r="16" spans="3:66" x14ac:dyDescent="0.25">
      <c r="G16" s="7"/>
      <c r="I16" s="7"/>
      <c r="L16" s="7"/>
      <c r="O16" s="8"/>
      <c r="Y16" s="20">
        <f>Q6</f>
        <v>0</v>
      </c>
      <c r="Z16" s="20">
        <f>Q7</f>
        <v>0</v>
      </c>
      <c r="AA16" s="20">
        <f>Q8</f>
        <v>0</v>
      </c>
      <c r="AB16" s="20">
        <f>Q9</f>
        <v>0</v>
      </c>
      <c r="AC16" s="20">
        <f>Q10</f>
        <v>0</v>
      </c>
      <c r="AD16" s="20">
        <f>Q11</f>
        <v>0</v>
      </c>
      <c r="AE16" s="20">
        <f>Q12</f>
        <v>0</v>
      </c>
      <c r="AF16" s="20">
        <f>Q13</f>
        <v>0</v>
      </c>
      <c r="AG16" s="20">
        <f>Q14</f>
        <v>0</v>
      </c>
      <c r="AM16" s="25" t="str">
        <f>IF(AND(Y16="а",Z16="п",AA16="п",AB16="е",AC16="н",AD16="д",AE16="и",AF16="к",AG16="с"),"Правильно","Не правильно")</f>
        <v>Не правильно</v>
      </c>
      <c r="AN16" s="25"/>
      <c r="AO16" s="25"/>
      <c r="AP16" s="25"/>
      <c r="AQ16" s="25"/>
      <c r="AR16" s="25"/>
    </row>
    <row r="17" spans="3:66" x14ac:dyDescent="0.25">
      <c r="C17" s="7"/>
      <c r="D17" s="7"/>
      <c r="E17" s="7"/>
      <c r="F17" s="12"/>
      <c r="G17" s="7"/>
      <c r="H17" s="13"/>
      <c r="I17" s="7"/>
      <c r="J17" s="13"/>
      <c r="K17" s="15"/>
      <c r="L17" s="7"/>
      <c r="M17" s="10"/>
      <c r="N17" s="7"/>
      <c r="O17" s="7"/>
      <c r="P17" s="7"/>
      <c r="AT17" s="21" t="s">
        <v>44</v>
      </c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</row>
    <row r="18" spans="3:66" x14ac:dyDescent="0.25">
      <c r="G18" s="7"/>
      <c r="I18" s="7"/>
      <c r="L18" s="7"/>
      <c r="O18" s="9"/>
      <c r="X18" s="24"/>
      <c r="Y18" s="21" t="s">
        <v>31</v>
      </c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3:66" x14ac:dyDescent="0.25">
      <c r="G19" s="8"/>
      <c r="I19" s="7"/>
      <c r="L19" s="7"/>
      <c r="O19" s="7"/>
      <c r="AT19" s="20">
        <f t="shared" ref="AT19:BA19" si="3">C17</f>
        <v>0</v>
      </c>
      <c r="AU19" s="20">
        <f t="shared" si="3"/>
        <v>0</v>
      </c>
      <c r="AV19" s="20">
        <f t="shared" si="3"/>
        <v>0</v>
      </c>
      <c r="AW19" s="20">
        <f t="shared" si="3"/>
        <v>0</v>
      </c>
      <c r="AX19" s="20">
        <f t="shared" si="3"/>
        <v>0</v>
      </c>
      <c r="AY19" s="20">
        <f t="shared" si="3"/>
        <v>0</v>
      </c>
      <c r="AZ19" s="20">
        <f t="shared" si="3"/>
        <v>0</v>
      </c>
      <c r="BA19" s="20">
        <f t="shared" si="3"/>
        <v>0</v>
      </c>
      <c r="BI19" s="25" t="str">
        <f>IF(AND(AT19="л",AU19="е",AV19="й",AW19="к",AX19="о",AY19="ц",AZ19="и",BA19="т"),"Правильно","Не правильно")</f>
        <v>Не правильно</v>
      </c>
      <c r="BJ19" s="25"/>
      <c r="BK19" s="25"/>
      <c r="BL19" s="25"/>
      <c r="BM19" s="25"/>
      <c r="BN19" s="25"/>
    </row>
    <row r="20" spans="3:66" x14ac:dyDescent="0.25">
      <c r="D20" s="7"/>
      <c r="E20" s="7"/>
      <c r="F20" s="7"/>
      <c r="G20" s="7"/>
      <c r="H20" s="7"/>
      <c r="I20" s="7"/>
      <c r="L20" s="7"/>
      <c r="O20" s="7"/>
      <c r="Y20" s="20">
        <f>S6</f>
        <v>0</v>
      </c>
      <c r="Z20" s="20">
        <f>S7</f>
        <v>0</v>
      </c>
      <c r="AA20" s="20">
        <f>S8</f>
        <v>0</v>
      </c>
      <c r="AB20" s="20">
        <f>S9</f>
        <v>0</v>
      </c>
      <c r="AC20" s="20">
        <f>S10</f>
        <v>0</v>
      </c>
      <c r="AD20" s="20">
        <f>S11</f>
        <v>0</v>
      </c>
      <c r="AE20" s="20">
        <f>S12</f>
        <v>0</v>
      </c>
      <c r="AF20" s="20">
        <f>S13</f>
        <v>0</v>
      </c>
      <c r="AM20" s="25" t="str">
        <f>IF(AND(Y20="м",Z20="о",AA20="з",AB20="ж",AC20="е",AD20="ч",AE20="о",AF20="к"),"Правильно","Не правильно")</f>
        <v>Не правильно</v>
      </c>
      <c r="AN20" s="25"/>
      <c r="AO20" s="25"/>
      <c r="AP20" s="25"/>
      <c r="AQ20" s="25"/>
      <c r="AR20" s="25"/>
    </row>
    <row r="21" spans="3:66" x14ac:dyDescent="0.25">
      <c r="G21" s="9"/>
      <c r="I21" s="7"/>
      <c r="L21" s="7"/>
      <c r="O21" s="7"/>
      <c r="AT21" s="21" t="s">
        <v>45</v>
      </c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</row>
    <row r="22" spans="3:66" x14ac:dyDescent="0.25">
      <c r="I22" s="7"/>
      <c r="O22" s="7"/>
      <c r="Y22" s="21" t="s">
        <v>32</v>
      </c>
      <c r="Z22" s="22"/>
      <c r="AA22" s="22"/>
      <c r="AB22" s="22"/>
      <c r="AC22" s="22"/>
      <c r="AD22" s="22"/>
      <c r="AE22" s="22"/>
      <c r="AF22" s="22"/>
    </row>
    <row r="23" spans="3:66" x14ac:dyDescent="0.25">
      <c r="I23" s="7"/>
      <c r="O23" s="7"/>
      <c r="AT23" s="20">
        <f>L17</f>
        <v>0</v>
      </c>
      <c r="AU23" s="20">
        <f>M17</f>
        <v>0</v>
      </c>
      <c r="AV23" s="20">
        <f>N17</f>
        <v>0</v>
      </c>
      <c r="AW23" s="20">
        <f>O17</f>
        <v>0</v>
      </c>
      <c r="AX23" s="20">
        <f>P17</f>
        <v>0</v>
      </c>
      <c r="BI23" s="25" t="str">
        <f>IF(AND(AT23="в",AU23="о",AV23="л",AW23="о",AX23="с"),"Правильно","Не правильно")</f>
        <v>Не правильно</v>
      </c>
      <c r="BJ23" s="25"/>
      <c r="BK23" s="25"/>
      <c r="BL23" s="25"/>
      <c r="BM23" s="25"/>
      <c r="BN23" s="25"/>
    </row>
    <row r="24" spans="3:66" x14ac:dyDescent="0.25">
      <c r="D24" s="7"/>
      <c r="E24" s="11"/>
      <c r="F24" s="7"/>
      <c r="G24" s="11"/>
      <c r="I24" s="8"/>
      <c r="O24" s="7"/>
      <c r="Y24" s="20">
        <f>W11</f>
        <v>0</v>
      </c>
      <c r="Z24" s="20">
        <f>W12</f>
        <v>0</v>
      </c>
      <c r="AA24" s="20">
        <f>W13</f>
        <v>0</v>
      </c>
      <c r="AB24" s="20">
        <f>W14</f>
        <v>0</v>
      </c>
      <c r="AC24" s="20">
        <f>W15</f>
        <v>0</v>
      </c>
      <c r="AM24" s="25" t="str">
        <f>IF(AND(Y24="н",Z24="а",AA24="с",AB24="о",AC24="с"),"Правильно","Не правильно")</f>
        <v>Не правильно</v>
      </c>
      <c r="AN24" s="25"/>
      <c r="AO24" s="25"/>
      <c r="AP24" s="25"/>
      <c r="AQ24" s="25"/>
      <c r="AR24" s="25"/>
    </row>
    <row r="25" spans="3:66" x14ac:dyDescent="0.25">
      <c r="C25" s="18"/>
      <c r="D25" s="12"/>
      <c r="E25" s="7"/>
      <c r="F25" s="13"/>
      <c r="G25" s="7"/>
      <c r="H25" s="10"/>
      <c r="I25" s="7"/>
      <c r="AT25" s="21" t="s">
        <v>46</v>
      </c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</row>
    <row r="26" spans="3:66" x14ac:dyDescent="0.25">
      <c r="D26" s="7"/>
      <c r="E26" s="11"/>
      <c r="F26" s="7"/>
      <c r="G26" s="11"/>
      <c r="I26" s="9"/>
      <c r="Y26" s="21" t="s">
        <v>33</v>
      </c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T26" s="22" t="s">
        <v>47</v>
      </c>
      <c r="AU26" s="22"/>
      <c r="AV26" s="22"/>
    </row>
    <row r="27" spans="3:66" x14ac:dyDescent="0.25">
      <c r="D27" s="7"/>
      <c r="E27" s="11"/>
      <c r="F27" s="7"/>
      <c r="G27" s="11"/>
    </row>
    <row r="28" spans="3:66" x14ac:dyDescent="0.25">
      <c r="D28" s="7"/>
      <c r="E28" s="11"/>
      <c r="F28" s="7"/>
      <c r="G28" s="11"/>
      <c r="Y28" s="20">
        <f>I14</f>
        <v>0</v>
      </c>
      <c r="Z28" s="20">
        <f>I15</f>
        <v>0</v>
      </c>
      <c r="AA28" s="20">
        <f>I16</f>
        <v>0</v>
      </c>
      <c r="AB28" s="20">
        <f>I17</f>
        <v>0</v>
      </c>
      <c r="AC28" s="20">
        <f>I18</f>
        <v>0</v>
      </c>
      <c r="AD28" s="20">
        <f>I19</f>
        <v>0</v>
      </c>
      <c r="AE28" s="20">
        <f>I20</f>
        <v>0</v>
      </c>
      <c r="AF28" s="20">
        <f>I21</f>
        <v>0</v>
      </c>
      <c r="AG28" s="20">
        <f>I22</f>
        <v>0</v>
      </c>
      <c r="AH28" s="20">
        <f>I23</f>
        <v>0</v>
      </c>
      <c r="AI28" s="20">
        <f>I24</f>
        <v>0</v>
      </c>
      <c r="AJ28" s="20">
        <f>I25</f>
        <v>0</v>
      </c>
      <c r="AK28" s="20">
        <f>I26</f>
        <v>0</v>
      </c>
      <c r="AM28" s="25" t="str">
        <f>IF(AND(Y28="п",Z28="е",AA28="р",AB28="и",AC28="с",AD28="т",AE28="а",AF28="л",AG28="ь",AH28="т",AI28="и",AJ28="к",AK28="а"),"Правильно","Не правильно")</f>
        <v>Не правильно</v>
      </c>
      <c r="AN28" s="25"/>
      <c r="AO28" s="25"/>
      <c r="AP28" s="25"/>
      <c r="AQ28" s="25"/>
      <c r="AR28" s="25"/>
      <c r="AT28" s="20">
        <f t="shared" ref="AT28:AY28" si="4">D20</f>
        <v>0</v>
      </c>
      <c r="AU28" s="20">
        <f t="shared" si="4"/>
        <v>0</v>
      </c>
      <c r="AV28" s="20">
        <f t="shared" si="4"/>
        <v>0</v>
      </c>
      <c r="AW28" s="20">
        <f t="shared" si="4"/>
        <v>0</v>
      </c>
      <c r="AX28" s="20">
        <f t="shared" si="4"/>
        <v>0</v>
      </c>
      <c r="AY28" s="20">
        <f t="shared" si="4"/>
        <v>0</v>
      </c>
      <c r="BI28" s="25" t="str">
        <f>IF(AND(AT28="г",AU28="л",AV28="о",AW28="т",AX28="к",AY28="а"),"Правильно","Не правильно")</f>
        <v>Не правильно</v>
      </c>
      <c r="BJ28" s="25"/>
      <c r="BK28" s="25"/>
      <c r="BL28" s="25"/>
      <c r="BM28" s="25"/>
      <c r="BN28" s="25"/>
    </row>
    <row r="29" spans="3:66" x14ac:dyDescent="0.25">
      <c r="D29" s="19"/>
      <c r="F29" s="7"/>
      <c r="G29" s="11"/>
      <c r="BI29" s="24"/>
    </row>
    <row r="30" spans="3:66" x14ac:dyDescent="0.25">
      <c r="Y30" s="21" t="s">
        <v>35</v>
      </c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T30" s="21" t="s">
        <v>48</v>
      </c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</row>
    <row r="32" spans="3:66" x14ac:dyDescent="0.25">
      <c r="Y32" s="20">
        <f>L14</f>
        <v>0</v>
      </c>
      <c r="Z32" s="20">
        <f>L15</f>
        <v>0</v>
      </c>
      <c r="AA32" s="20">
        <f>L16</f>
        <v>0</v>
      </c>
      <c r="AB32" s="20">
        <f>L17</f>
        <v>0</v>
      </c>
      <c r="AC32" s="20">
        <f>L18</f>
        <v>0</v>
      </c>
      <c r="AD32" s="20">
        <f>L19</f>
        <v>0</v>
      </c>
      <c r="AE32" s="20">
        <f>L20</f>
        <v>0</v>
      </c>
      <c r="AF32" s="20">
        <f>L21</f>
        <v>0</v>
      </c>
      <c r="AM32" s="25" t="str">
        <f>IF(AND(Y32="а",Z32="л",AA32="ь",AB32="в",AC32="е",AD32="о",AE32="л",AF32="ы"),"Правильно","Не правильно")</f>
        <v>Не правильно</v>
      </c>
      <c r="AN32" s="25"/>
      <c r="AO32" s="25"/>
      <c r="AP32" s="25"/>
      <c r="AQ32" s="25"/>
      <c r="AR32" s="25"/>
      <c r="AT32" s="20">
        <f t="shared" ref="AT32:AZ32" si="5">C25</f>
        <v>0</v>
      </c>
      <c r="AU32" s="20">
        <f t="shared" si="5"/>
        <v>0</v>
      </c>
      <c r="AV32" s="20">
        <f t="shared" si="5"/>
        <v>0</v>
      </c>
      <c r="AW32" s="20">
        <f t="shared" si="5"/>
        <v>0</v>
      </c>
      <c r="AX32" s="20">
        <f t="shared" si="5"/>
        <v>0</v>
      </c>
      <c r="AY32" s="20">
        <f t="shared" si="5"/>
        <v>0</v>
      </c>
      <c r="AZ32" s="20">
        <f t="shared" si="5"/>
        <v>0</v>
      </c>
      <c r="BI32" s="25" t="str">
        <f>IF(AND(AT32="ж",AU32="е",AV32="л",AW32="у",AX32="д",AY32="о",AZ32="к"),"Правильно","Не правильно")</f>
        <v>Не правильно</v>
      </c>
      <c r="BJ32" s="25"/>
      <c r="BK32" s="25"/>
      <c r="BL32" s="25"/>
      <c r="BM32" s="25"/>
      <c r="BN32" s="25"/>
    </row>
    <row r="34" spans="25:47" x14ac:dyDescent="0.25">
      <c r="Y34" s="21" t="s">
        <v>36</v>
      </c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6" spans="25:47" ht="18.75" x14ac:dyDescent="0.3">
      <c r="Y36" s="20">
        <f>O14</f>
        <v>0</v>
      </c>
      <c r="Z36" s="20">
        <f>O15</f>
        <v>0</v>
      </c>
      <c r="AA36" s="20">
        <f>O16</f>
        <v>0</v>
      </c>
      <c r="AB36" s="20">
        <f>O17</f>
        <v>0</v>
      </c>
      <c r="AC36" s="20">
        <f>O18</f>
        <v>0</v>
      </c>
      <c r="AD36" s="20">
        <f>O19</f>
        <v>0</v>
      </c>
      <c r="AE36" s="20">
        <f>O20</f>
        <v>0</v>
      </c>
      <c r="AF36" s="20">
        <f>O21</f>
        <v>0</v>
      </c>
      <c r="AG36" s="20">
        <f>O22</f>
        <v>0</v>
      </c>
      <c r="AH36" s="20">
        <f>O23</f>
        <v>0</v>
      </c>
      <c r="AI36" s="20">
        <f>O24</f>
        <v>0</v>
      </c>
      <c r="AM36" s="25" t="str">
        <f>IF(AND(Y36="м",Z36="и",AA36="т",AB36="о",AC36="х",AD36="о",AE36="н",AF36="д",AG36="р",AH36="и",AI36="я"),"Правильно","Не правильно")</f>
        <v>Не правильно</v>
      </c>
      <c r="AN36" s="25"/>
      <c r="AO36" s="25"/>
      <c r="AP36" s="25"/>
      <c r="AQ36" s="25"/>
      <c r="AR36" s="25"/>
      <c r="AU36" s="27" t="s">
        <v>49</v>
      </c>
    </row>
    <row r="38" spans="25:47" x14ac:dyDescent="0.25">
      <c r="Y38" s="21" t="s">
        <v>37</v>
      </c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</row>
    <row r="40" spans="25:47" x14ac:dyDescent="0.25">
      <c r="Y40" s="20">
        <f>G16</f>
        <v>0</v>
      </c>
      <c r="Z40" s="20">
        <f>G17</f>
        <v>0</v>
      </c>
      <c r="AA40" s="20">
        <f>G18</f>
        <v>0</v>
      </c>
      <c r="AB40" s="20">
        <f>G19</f>
        <v>0</v>
      </c>
      <c r="AC40" s="20">
        <f>G20</f>
        <v>0</v>
      </c>
      <c r="AD40" s="20">
        <f>G21</f>
        <v>0</v>
      </c>
      <c r="AM40" s="25" t="str">
        <f>IF(AND(Y40="н",Z40="о",AA40="г",AB40="о",AC40="т",AD40="ь"),"Правильно","Не правильно")</f>
        <v>Не правильно</v>
      </c>
      <c r="AN40" s="25"/>
      <c r="AO40" s="25"/>
      <c r="AP40" s="25"/>
      <c r="AQ40" s="25"/>
      <c r="AR40" s="25"/>
    </row>
    <row r="42" spans="25:47" x14ac:dyDescent="0.25">
      <c r="Y42" s="21" t="s">
        <v>38</v>
      </c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</row>
    <row r="44" spans="25:47" x14ac:dyDescent="0.25">
      <c r="Y44" s="20">
        <f>D24</f>
        <v>0</v>
      </c>
      <c r="Z44" s="20">
        <f>D25</f>
        <v>0</v>
      </c>
      <c r="AA44" s="20">
        <f>D26</f>
        <v>0</v>
      </c>
      <c r="AB44" s="20">
        <f>D27</f>
        <v>0</v>
      </c>
      <c r="AC44" s="20">
        <f>D28</f>
        <v>0</v>
      </c>
      <c r="AM44" s="25" t="str">
        <f>IF(AND(Y44="д",Z44="е",AA44="р",AB44="м",AC44="а"),"Правильно","Не правильно")</f>
        <v>Не правильно</v>
      </c>
      <c r="AN44" s="25"/>
      <c r="AO44" s="25"/>
      <c r="AP44" s="25"/>
      <c r="AQ44" s="25"/>
      <c r="AR44" s="25"/>
    </row>
    <row r="46" spans="25:47" x14ac:dyDescent="0.25">
      <c r="Y46" s="21" t="s">
        <v>39</v>
      </c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8" spans="25:47" x14ac:dyDescent="0.25">
      <c r="Y48" s="20">
        <f>F24</f>
        <v>0</v>
      </c>
      <c r="Z48" s="20">
        <f>F25</f>
        <v>0</v>
      </c>
      <c r="AA48" s="20">
        <f>F26</f>
        <v>0</v>
      </c>
      <c r="AB48" s="20">
        <f>F27</f>
        <v>0</v>
      </c>
      <c r="AC48" s="20">
        <f>F28</f>
        <v>0</v>
      </c>
      <c r="AD48" s="20">
        <f>F29</f>
        <v>0</v>
      </c>
      <c r="AM48" s="25" t="str">
        <f>IF(AND(Y48="з",Z48="у",AA48="д",AB48="е",AC48="н",AD48="ь"),"Правильно","Не правильно")</f>
        <v>Не правильно</v>
      </c>
      <c r="AN48" s="25"/>
      <c r="AO48" s="25"/>
      <c r="AP48" s="25"/>
      <c r="AQ48" s="25"/>
      <c r="AR48" s="25"/>
    </row>
  </sheetData>
  <sheetProtection algorithmName="SHA-512" hashValue="9n6g4sDoW0vgmVQthALYc7xUVEPFRUWnjHBGSD1xze+PB6kTiXcZeY0IwEPIlMy1ILhoMIEIG/YW9pUqNfEOrA==" saltValue="uk3ulLmpDC/aLeID0LNA4g==" spinCount="100000" sheet="1" objects="1" scenarios="1"/>
  <mergeCells count="20">
    <mergeCell ref="AM40:AR40"/>
    <mergeCell ref="AM44:AR44"/>
    <mergeCell ref="AI3:AQ4"/>
    <mergeCell ref="N1:V2"/>
    <mergeCell ref="AM48:AR48"/>
    <mergeCell ref="BI7:BN7"/>
    <mergeCell ref="BI11:BN11"/>
    <mergeCell ref="BI15:BN15"/>
    <mergeCell ref="BI19:BN19"/>
    <mergeCell ref="BI23:BN23"/>
    <mergeCell ref="AM7:AR7"/>
    <mergeCell ref="AM11:AR11"/>
    <mergeCell ref="AM16:AR16"/>
    <mergeCell ref="AM20:AR20"/>
    <mergeCell ref="AM24:AR24"/>
    <mergeCell ref="AM28:AR28"/>
    <mergeCell ref="BI32:BN32"/>
    <mergeCell ref="BI28:BN28"/>
    <mergeCell ref="AM32:AR32"/>
    <mergeCell ref="AM36:AR36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"/>
  <sheetViews>
    <sheetView workbookViewId="0">
      <selection activeCell="B2" sqref="B2:L3"/>
    </sheetView>
  </sheetViews>
  <sheetFormatPr defaultRowHeight="15" x14ac:dyDescent="0.25"/>
  <sheetData>
    <row r="1" spans="2:12" x14ac:dyDescent="0.25">
      <c r="B1" t="s">
        <v>15</v>
      </c>
    </row>
    <row r="2" spans="2:12" x14ac:dyDescent="0.25"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</row>
    <row r="3" spans="2:12" x14ac:dyDescent="0.25">
      <c r="B3">
        <v>15</v>
      </c>
      <c r="C3">
        <v>30</v>
      </c>
      <c r="D3">
        <v>25</v>
      </c>
      <c r="E3">
        <v>20</v>
      </c>
      <c r="F3">
        <v>26</v>
      </c>
      <c r="G3">
        <v>29</v>
      </c>
      <c r="H3">
        <v>38</v>
      </c>
      <c r="I3">
        <v>60</v>
      </c>
      <c r="J3">
        <v>72</v>
      </c>
      <c r="K3">
        <v>50</v>
      </c>
      <c r="L3">
        <v>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2017-05-12T09:33:47Z</dcterms:modified>
</cp:coreProperties>
</file>